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9155" windowHeight="8250"/>
  </bookViews>
  <sheets>
    <sheet name="Overall" sheetId="1" r:id="rId1"/>
    <sheet name="Group" sheetId="2" r:id="rId2"/>
    <sheet name="Pairings" sheetId="3" r:id="rId3"/>
  </sheets>
  <definedNames>
    <definedName name="_xlnm._FilterDatabase" localSheetId="0" hidden="1">Overall!$B$10:$I$29</definedName>
    <definedName name="_xlnm.Print_Area" localSheetId="2">Pairings!$A$1:$I$45</definedName>
  </definedNames>
  <calcPr calcId="145621"/>
</workbook>
</file>

<file path=xl/calcChain.xml><?xml version="1.0" encoding="utf-8"?>
<calcChain xmlns="http://schemas.openxmlformats.org/spreadsheetml/2006/main">
  <c r="G38" i="2" l="1"/>
  <c r="G36" i="2"/>
  <c r="G39" i="2"/>
  <c r="G37" i="2"/>
  <c r="G41" i="2"/>
  <c r="G34" i="2"/>
  <c r="G35" i="2"/>
  <c r="E43" i="2"/>
  <c r="E21" i="2"/>
  <c r="G14" i="2"/>
  <c r="G15" i="2"/>
  <c r="G17" i="2"/>
  <c r="G16" i="2"/>
  <c r="G13" i="2"/>
  <c r="G18" i="2"/>
  <c r="G12" i="2"/>
  <c r="A19" i="2"/>
  <c r="A2" i="3" l="1"/>
  <c r="A22" i="3" s="1"/>
  <c r="D24" i="2"/>
  <c r="G21" i="2" l="1"/>
  <c r="G43" i="2" l="1"/>
  <c r="G14" i="1"/>
  <c r="G8" i="1"/>
  <c r="G20" i="1"/>
  <c r="G22" i="1"/>
  <c r="E29" i="3"/>
  <c r="E28" i="3"/>
  <c r="E31" i="3"/>
  <c r="E32" i="3"/>
  <c r="E33" i="3"/>
  <c r="E34" i="3"/>
  <c r="E35" i="3"/>
  <c r="E30" i="3"/>
  <c r="E16" i="3"/>
  <c r="E15" i="3"/>
  <c r="E10" i="3"/>
  <c r="E11" i="3"/>
  <c r="E12" i="3"/>
  <c r="E13" i="3"/>
  <c r="E14" i="3"/>
  <c r="A16" i="3"/>
  <c r="E9" i="3"/>
  <c r="G13" i="1"/>
  <c r="G11" i="1"/>
  <c r="G21" i="1"/>
  <c r="G15" i="1"/>
  <c r="G17" i="1"/>
  <c r="G19" i="1"/>
  <c r="G12" i="1"/>
  <c r="G9" i="1"/>
  <c r="G18" i="1"/>
  <c r="G10" i="1"/>
  <c r="G16" i="1"/>
  <c r="G23" i="1"/>
  <c r="B13" i="1"/>
  <c r="B11" i="1"/>
  <c r="B21" i="1"/>
  <c r="B15" i="1"/>
  <c r="B17" i="1"/>
  <c r="B22" i="1"/>
  <c r="B19" i="1"/>
  <c r="B8" i="1"/>
  <c r="B12" i="1"/>
  <c r="B9" i="1"/>
  <c r="B14" i="1"/>
  <c r="B18" i="1"/>
  <c r="B10" i="1"/>
  <c r="B16" i="1"/>
  <c r="B23" i="1"/>
  <c r="B20" i="1"/>
  <c r="I15" i="2" l="1"/>
  <c r="I14" i="1" s="1"/>
  <c r="I39" i="2"/>
  <c r="I17" i="1" s="1"/>
  <c r="I12" i="2" l="1"/>
  <c r="I18" i="2"/>
  <c r="I16" i="1" s="1"/>
  <c r="I13" i="2"/>
  <c r="I12" i="1" s="1"/>
  <c r="I14" i="2"/>
  <c r="I9" i="1" s="1"/>
  <c r="I16" i="2"/>
  <c r="I18" i="1" s="1"/>
  <c r="I17" i="2"/>
  <c r="I10" i="1" s="1"/>
  <c r="I19" i="2"/>
  <c r="I23" i="1" s="1"/>
  <c r="I36" i="2"/>
  <c r="I11" i="1" s="1"/>
  <c r="I35" i="2"/>
  <c r="I13" i="1" s="1"/>
  <c r="I37" i="2"/>
  <c r="I21" i="1" s="1"/>
  <c r="I34" i="2"/>
  <c r="I38" i="2"/>
  <c r="I15" i="1" s="1"/>
  <c r="I40" i="2"/>
  <c r="I22" i="1" s="1"/>
  <c r="I41" i="2"/>
  <c r="I19" i="1" s="1"/>
  <c r="I8" i="1" l="1"/>
  <c r="I43" i="2"/>
  <c r="I20" i="1"/>
  <c r="I21" i="2"/>
</calcChain>
</file>

<file path=xl/sharedStrings.xml><?xml version="1.0" encoding="utf-8"?>
<sst xmlns="http://schemas.openxmlformats.org/spreadsheetml/2006/main" count="77" uniqueCount="33">
  <si>
    <t>OVERALL RESULTS</t>
  </si>
  <si>
    <t>Name</t>
  </si>
  <si>
    <t>Group</t>
  </si>
  <si>
    <t>Fish</t>
  </si>
  <si>
    <t>Points</t>
  </si>
  <si>
    <t>Percentage</t>
  </si>
  <si>
    <t>Position</t>
  </si>
  <si>
    <t>GROUP RESULTS</t>
  </si>
  <si>
    <t>AM GROUP</t>
  </si>
  <si>
    <t>No of</t>
  </si>
  <si>
    <t>PM GROUP</t>
  </si>
  <si>
    <t>AM</t>
  </si>
  <si>
    <t>PM</t>
  </si>
  <si>
    <t>AM PAIRINGS</t>
  </si>
  <si>
    <t>ANGLER</t>
  </si>
  <si>
    <t>CONTROLLER</t>
  </si>
  <si>
    <t>PM PAIRINGS</t>
  </si>
  <si>
    <t>NORTHERN RIVERS QUALIFIER 1 - 21ST JULY 2018</t>
  </si>
  <si>
    <t>Keith McAdam</t>
  </si>
  <si>
    <t>Carl Nixon</t>
  </si>
  <si>
    <t>Chris Richardson</t>
  </si>
  <si>
    <t>Chris Micillef</t>
  </si>
  <si>
    <t>Ben Race</t>
  </si>
  <si>
    <t>Paul Fairhurst</t>
  </si>
  <si>
    <t>Andy Taylor</t>
  </si>
  <si>
    <t>Mike Dixon</t>
  </si>
  <si>
    <t>Simon Caddy</t>
  </si>
  <si>
    <t>Simon Clarke</t>
  </si>
  <si>
    <t>Gary Hedges</t>
  </si>
  <si>
    <t>Graham Kennerley</t>
  </si>
  <si>
    <t>Paul Trafford</t>
  </si>
  <si>
    <t>Kevin Moran</t>
  </si>
  <si>
    <t>Anthony McKenna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</si>
</sst>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0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"/>
  <sheetViews>
    <sheetView tabSelected="1" zoomScaleNormal="100" workbookViewId="0">
      <selection activeCell="B13" sqref="B13"/>
    </sheetView>
  </sheetViews>
  <sheetFormatPr defaultRowHeight="15" x14ac:dyDescent="0.25"/>
  <sheetData>
    <row r="2" spans="1:11" x14ac:dyDescent="0.25">
      <c r="D2" s="1" t="s">
        <v>17</v>
      </c>
    </row>
    <row r="4" spans="1:11" x14ac:dyDescent="0.25">
      <c r="D4" s="1" t="s">
        <v>0</v>
      </c>
    </row>
    <row r="5" spans="1:11" x14ac:dyDescent="0.25">
      <c r="G5" t="s">
        <v>3</v>
      </c>
    </row>
    <row r="6" spans="1:11" x14ac:dyDescent="0.25">
      <c r="A6" t="s">
        <v>6</v>
      </c>
      <c r="B6" t="s">
        <v>1</v>
      </c>
      <c r="E6" t="s">
        <v>2</v>
      </c>
      <c r="G6" t="s">
        <v>4</v>
      </c>
      <c r="I6" t="s">
        <v>5</v>
      </c>
    </row>
    <row r="8" spans="1:11" x14ac:dyDescent="0.25">
      <c r="A8" s="3">
        <v>1</v>
      </c>
      <c r="B8" t="str">
        <f>Group!A34</f>
        <v>Mike Dixon</v>
      </c>
      <c r="E8" t="s">
        <v>12</v>
      </c>
      <c r="G8">
        <f>Group!G34</f>
        <v>758</v>
      </c>
      <c r="I8" s="2">
        <f>Group!I34</f>
        <v>0.41947980077476482</v>
      </c>
      <c r="K8" s="3"/>
    </row>
    <row r="9" spans="1:11" x14ac:dyDescent="0.25">
      <c r="A9" s="3">
        <v>2</v>
      </c>
      <c r="B9" t="str">
        <f>Group!A14</f>
        <v>Chris Richardson</v>
      </c>
      <c r="E9" t="s">
        <v>11</v>
      </c>
      <c r="G9">
        <f>Group!G14</f>
        <v>744</v>
      </c>
      <c r="I9" s="2">
        <f>Group!I14</f>
        <v>0.23019801980198021</v>
      </c>
      <c r="K9" s="3"/>
    </row>
    <row r="10" spans="1:11" x14ac:dyDescent="0.25">
      <c r="A10" s="3">
        <v>3</v>
      </c>
      <c r="B10" t="str">
        <f>Group!A17</f>
        <v>Paul Fairhurst</v>
      </c>
      <c r="E10" t="s">
        <v>11</v>
      </c>
      <c r="G10">
        <f>Group!G17</f>
        <v>670</v>
      </c>
      <c r="I10" s="2">
        <f>Group!I17</f>
        <v>0.20730198019801979</v>
      </c>
      <c r="K10" s="3"/>
    </row>
    <row r="11" spans="1:11" x14ac:dyDescent="0.25">
      <c r="A11" s="3">
        <v>4</v>
      </c>
      <c r="B11" t="str">
        <f>Group!A36</f>
        <v>Simon Clarke</v>
      </c>
      <c r="E11" t="s">
        <v>12</v>
      </c>
      <c r="G11">
        <f>Group!G36</f>
        <v>320</v>
      </c>
      <c r="I11" s="2">
        <f>Group!I36</f>
        <v>0.17708909795240729</v>
      </c>
    </row>
    <row r="12" spans="1:11" x14ac:dyDescent="0.25">
      <c r="A12" s="3">
        <v>5</v>
      </c>
      <c r="B12" t="str">
        <f>Group!A13</f>
        <v>Carl Nixon</v>
      </c>
      <c r="E12" t="s">
        <v>11</v>
      </c>
      <c r="G12">
        <f>Group!G13</f>
        <v>471</v>
      </c>
      <c r="I12" s="2">
        <f>Group!I13</f>
        <v>0.14573019801980197</v>
      </c>
    </row>
    <row r="13" spans="1:11" x14ac:dyDescent="0.25">
      <c r="A13" s="3">
        <v>6</v>
      </c>
      <c r="B13" t="str">
        <f>Group!A35</f>
        <v>Simon Caddy</v>
      </c>
      <c r="E13" t="s">
        <v>12</v>
      </c>
      <c r="G13">
        <f>Group!G35</f>
        <v>201</v>
      </c>
      <c r="I13" s="2">
        <f>Group!I35</f>
        <v>0.11123408965135584</v>
      </c>
    </row>
    <row r="14" spans="1:11" x14ac:dyDescent="0.25">
      <c r="A14" s="3">
        <v>7</v>
      </c>
      <c r="B14" t="str">
        <f>Group!A15</f>
        <v>Chris Micillef</v>
      </c>
      <c r="E14" t="s">
        <v>11</v>
      </c>
      <c r="G14">
        <f>Group!G15</f>
        <v>469</v>
      </c>
      <c r="I14" s="2">
        <f>Group!I15</f>
        <v>0.14511138613861385</v>
      </c>
    </row>
    <row r="15" spans="1:11" x14ac:dyDescent="0.25">
      <c r="A15" s="3">
        <v>8</v>
      </c>
      <c r="B15" t="str">
        <f>Group!A38</f>
        <v>Graham Kennerley</v>
      </c>
      <c r="E15" t="s">
        <v>12</v>
      </c>
      <c r="G15">
        <f>Group!G38</f>
        <v>150</v>
      </c>
      <c r="I15" s="2">
        <f>Group!I38</f>
        <v>8.3010514665190924E-2</v>
      </c>
    </row>
    <row r="16" spans="1:11" x14ac:dyDescent="0.25">
      <c r="A16" s="3">
        <v>9</v>
      </c>
      <c r="B16" t="str">
        <f>Group!A18</f>
        <v>Andy Taylor</v>
      </c>
      <c r="E16" t="s">
        <v>11</v>
      </c>
      <c r="G16">
        <f>Group!G18</f>
        <v>357</v>
      </c>
      <c r="I16" s="2">
        <f>Group!I18</f>
        <v>0.11045792079207921</v>
      </c>
    </row>
    <row r="17" spans="1:9" x14ac:dyDescent="0.25">
      <c r="A17" s="3">
        <v>10</v>
      </c>
      <c r="B17" t="str">
        <f>Group!A39</f>
        <v>Paul Trafford</v>
      </c>
      <c r="E17" t="s">
        <v>12</v>
      </c>
      <c r="G17">
        <f>Group!G39</f>
        <v>145</v>
      </c>
      <c r="I17" s="2">
        <f>Group!I39</f>
        <v>8.0243497509684555E-2</v>
      </c>
    </row>
    <row r="18" spans="1:9" x14ac:dyDescent="0.25">
      <c r="A18" s="3">
        <v>11</v>
      </c>
      <c r="B18" t="str">
        <f>Group!A16</f>
        <v>Ben Race</v>
      </c>
      <c r="E18" t="s">
        <v>11</v>
      </c>
      <c r="G18">
        <f>Group!G16</f>
        <v>288</v>
      </c>
      <c r="I18" s="2">
        <f>Group!I16</f>
        <v>8.9108910891089105E-2</v>
      </c>
    </row>
    <row r="19" spans="1:9" x14ac:dyDescent="0.25">
      <c r="A19" s="3">
        <v>12</v>
      </c>
      <c r="B19" t="str">
        <f>Group!A41</f>
        <v>Anthony McKenna</v>
      </c>
      <c r="E19" t="s">
        <v>12</v>
      </c>
      <c r="G19">
        <f>Group!G41</f>
        <v>136</v>
      </c>
      <c r="I19" s="2">
        <f>Group!I41</f>
        <v>7.5262866629773106E-2</v>
      </c>
    </row>
    <row r="20" spans="1:9" x14ac:dyDescent="0.25">
      <c r="A20" s="3">
        <v>13</v>
      </c>
      <c r="B20" t="str">
        <f>Group!A12</f>
        <v>Keith McAdam</v>
      </c>
      <c r="E20" t="s">
        <v>11</v>
      </c>
      <c r="G20">
        <f>Group!G12</f>
        <v>233</v>
      </c>
      <c r="I20" s="2">
        <f>Group!I12</f>
        <v>7.2091584158415836E-2</v>
      </c>
    </row>
    <row r="21" spans="1:9" x14ac:dyDescent="0.25">
      <c r="A21" s="3">
        <v>14</v>
      </c>
      <c r="B21" t="str">
        <f>Group!A37</f>
        <v>Gary Hedges</v>
      </c>
      <c r="E21" t="s">
        <v>12</v>
      </c>
      <c r="G21">
        <f>Group!G37</f>
        <v>97</v>
      </c>
      <c r="I21" s="2">
        <f>Group!I37</f>
        <v>5.3680132816823461E-2</v>
      </c>
    </row>
    <row r="22" spans="1:9" x14ac:dyDescent="0.25">
      <c r="A22" s="3">
        <v>15</v>
      </c>
      <c r="B22" t="str">
        <f>Group!A40</f>
        <v>Kevin Moran</v>
      </c>
      <c r="E22" t="s">
        <v>12</v>
      </c>
      <c r="G22">
        <f>Group!G40</f>
        <v>0</v>
      </c>
      <c r="I22" s="2">
        <f>Group!I40</f>
        <v>0</v>
      </c>
    </row>
    <row r="23" spans="1:9" x14ac:dyDescent="0.25">
      <c r="A23" s="3">
        <v>16</v>
      </c>
      <c r="B23">
        <f>Group!A19</f>
        <v>0</v>
      </c>
      <c r="E23" t="s">
        <v>11</v>
      </c>
      <c r="G23">
        <f>Group!G19</f>
        <v>0</v>
      </c>
      <c r="I23" s="2">
        <f>Group!I19</f>
        <v>0</v>
      </c>
    </row>
    <row r="24" spans="1:9" x14ac:dyDescent="0.25">
      <c r="A24" s="3"/>
    </row>
    <row r="25" spans="1:9" x14ac:dyDescent="0.25">
      <c r="A25" s="3"/>
    </row>
    <row r="26" spans="1:9" x14ac:dyDescent="0.25">
      <c r="A26" s="3"/>
    </row>
    <row r="27" spans="1:9" x14ac:dyDescent="0.25">
      <c r="A27" s="3"/>
    </row>
    <row r="28" spans="1:9" x14ac:dyDescent="0.25">
      <c r="A28" s="3"/>
    </row>
    <row r="29" spans="1:9" x14ac:dyDescent="0.25">
      <c r="A29" s="3"/>
    </row>
    <row r="30" spans="1:9" x14ac:dyDescent="0.25">
      <c r="A30" s="3"/>
    </row>
    <row r="31" spans="1:9" x14ac:dyDescent="0.25">
      <c r="A31" s="3"/>
    </row>
    <row r="32" spans="1:9" x14ac:dyDescent="0.25">
      <c r="A32" s="3"/>
    </row>
    <row r="33" spans="1:9" x14ac:dyDescent="0.25">
      <c r="A33" s="3"/>
    </row>
    <row r="34" spans="1:9" x14ac:dyDescent="0.25">
      <c r="A34" s="3"/>
    </row>
    <row r="35" spans="1:9" x14ac:dyDescent="0.25">
      <c r="A35" s="3"/>
      <c r="I35" s="2"/>
    </row>
    <row r="36" spans="1:9" x14ac:dyDescent="0.25">
      <c r="A36" s="3"/>
    </row>
    <row r="37" spans="1:9" x14ac:dyDescent="0.25">
      <c r="A37" s="3"/>
    </row>
    <row r="38" spans="1:9" x14ac:dyDescent="0.25">
      <c r="A38" s="3"/>
      <c r="I38" s="2"/>
    </row>
    <row r="39" spans="1:9" x14ac:dyDescent="0.25">
      <c r="A39" s="3"/>
      <c r="I39" s="2"/>
    </row>
  </sheetData>
  <sortState ref="B10:I23">
    <sortCondition descending="1" ref="I10:I23"/>
  </sortState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3"/>
  <sheetViews>
    <sheetView topLeftCell="A4" zoomScaleNormal="100" workbookViewId="0">
      <selection activeCell="E39" sqref="E39"/>
    </sheetView>
  </sheetViews>
  <sheetFormatPr defaultRowHeight="15" x14ac:dyDescent="0.25"/>
  <sheetData>
    <row r="2" spans="1:9" x14ac:dyDescent="0.25">
      <c r="D2" s="1" t="s">
        <v>17</v>
      </c>
    </row>
    <row r="4" spans="1:9" x14ac:dyDescent="0.25">
      <c r="D4" s="1" t="s">
        <v>7</v>
      </c>
    </row>
    <row r="5" spans="1:9" x14ac:dyDescent="0.25">
      <c r="A5" s="1"/>
    </row>
    <row r="6" spans="1:9" x14ac:dyDescent="0.25">
      <c r="A6" s="1" t="s">
        <v>8</v>
      </c>
    </row>
    <row r="7" spans="1:9" x14ac:dyDescent="0.25">
      <c r="A7" s="1"/>
    </row>
    <row r="8" spans="1:9" x14ac:dyDescent="0.25">
      <c r="A8" s="1"/>
    </row>
    <row r="9" spans="1:9" x14ac:dyDescent="0.25">
      <c r="E9" t="s">
        <v>9</v>
      </c>
      <c r="G9" t="s">
        <v>3</v>
      </c>
    </row>
    <row r="10" spans="1:9" x14ac:dyDescent="0.25">
      <c r="A10" t="s">
        <v>1</v>
      </c>
      <c r="E10" t="s">
        <v>3</v>
      </c>
      <c r="G10" t="s">
        <v>4</v>
      </c>
      <c r="I10" t="s">
        <v>5</v>
      </c>
    </row>
    <row r="12" spans="1:9" x14ac:dyDescent="0.25">
      <c r="A12" t="s">
        <v>18</v>
      </c>
      <c r="E12">
        <v>5</v>
      </c>
      <c r="G12">
        <f>100+29+21+31+20+32</f>
        <v>233</v>
      </c>
      <c r="I12" s="2">
        <f>G12/G21</f>
        <v>7.2091584158415836E-2</v>
      </c>
    </row>
    <row r="13" spans="1:9" x14ac:dyDescent="0.25">
      <c r="A13" t="s">
        <v>19</v>
      </c>
      <c r="E13">
        <v>9</v>
      </c>
      <c r="G13">
        <f>180+34+36+22+34+36+37+31+35+26</f>
        <v>471</v>
      </c>
      <c r="I13" s="2">
        <f>G13/G21</f>
        <v>0.14573019801980197</v>
      </c>
    </row>
    <row r="14" spans="1:9" x14ac:dyDescent="0.25">
      <c r="A14" t="s">
        <v>20</v>
      </c>
      <c r="E14">
        <v>15</v>
      </c>
      <c r="G14">
        <f>300+31+29+31+30+30+30+21+33+32+32+32+32+27+31+23</f>
        <v>744</v>
      </c>
      <c r="I14" s="2">
        <f>G14/G21</f>
        <v>0.23019801980198021</v>
      </c>
    </row>
    <row r="15" spans="1:9" x14ac:dyDescent="0.25">
      <c r="A15" t="s">
        <v>21</v>
      </c>
      <c r="E15">
        <v>9</v>
      </c>
      <c r="G15">
        <f>180+37+41+32+32+31+33+31+31+21</f>
        <v>469</v>
      </c>
      <c r="I15" s="2">
        <f>G15/G21</f>
        <v>0.14511138613861385</v>
      </c>
    </row>
    <row r="16" spans="1:9" x14ac:dyDescent="0.25">
      <c r="A16" t="s">
        <v>22</v>
      </c>
      <c r="E16">
        <v>6</v>
      </c>
      <c r="G16">
        <f>120+24+31+32+24+26+31</f>
        <v>288</v>
      </c>
      <c r="I16" s="2">
        <f>G16/G21</f>
        <v>8.9108910891089105E-2</v>
      </c>
    </row>
    <row r="17" spans="1:9" x14ac:dyDescent="0.25">
      <c r="A17" t="s">
        <v>23</v>
      </c>
      <c r="E17">
        <v>14</v>
      </c>
      <c r="G17">
        <f>280+31+28+26+24+28+30+23+28+27+22+31+32+31+29</f>
        <v>670</v>
      </c>
      <c r="I17" s="2">
        <f>G17/G21</f>
        <v>0.20730198019801979</v>
      </c>
    </row>
    <row r="18" spans="1:9" x14ac:dyDescent="0.25">
      <c r="A18" t="s">
        <v>24</v>
      </c>
      <c r="E18">
        <v>7</v>
      </c>
      <c r="G18">
        <f>140+31+32+33+29+30+31+31</f>
        <v>357</v>
      </c>
      <c r="I18" s="2">
        <f>G18/G21</f>
        <v>0.11045792079207921</v>
      </c>
    </row>
    <row r="19" spans="1:9" x14ac:dyDescent="0.25">
      <c r="A19">
        <f>Group!A22</f>
        <v>0</v>
      </c>
      <c r="I19" s="2">
        <f>G19/G21</f>
        <v>0</v>
      </c>
    </row>
    <row r="20" spans="1:9" x14ac:dyDescent="0.25">
      <c r="I20" s="2"/>
    </row>
    <row r="21" spans="1:9" x14ac:dyDescent="0.25">
      <c r="E21">
        <f>SUM(E12:E18)</f>
        <v>65</v>
      </c>
      <c r="G21">
        <f>SUM(G12:G19)</f>
        <v>3232</v>
      </c>
      <c r="I21" s="2">
        <f>SUM(I12:I19)</f>
        <v>0.99999999999999989</v>
      </c>
    </row>
    <row r="24" spans="1:9" x14ac:dyDescent="0.25">
      <c r="D24" s="1" t="str">
        <f>D2</f>
        <v>NORTHERN RIVERS QUALIFIER 1 - 21ST JULY 2018</v>
      </c>
    </row>
    <row r="26" spans="1:9" x14ac:dyDescent="0.25">
      <c r="D26" s="1" t="s">
        <v>7</v>
      </c>
    </row>
    <row r="28" spans="1:9" x14ac:dyDescent="0.25">
      <c r="A28" s="1" t="s">
        <v>10</v>
      </c>
    </row>
    <row r="29" spans="1:9" x14ac:dyDescent="0.25">
      <c r="A29" s="1"/>
    </row>
    <row r="30" spans="1:9" x14ac:dyDescent="0.25">
      <c r="A30" s="1"/>
    </row>
    <row r="31" spans="1:9" x14ac:dyDescent="0.25">
      <c r="E31" t="s">
        <v>9</v>
      </c>
      <c r="G31" t="s">
        <v>3</v>
      </c>
    </row>
    <row r="32" spans="1:9" x14ac:dyDescent="0.25">
      <c r="A32" t="s">
        <v>1</v>
      </c>
      <c r="E32" t="s">
        <v>3</v>
      </c>
      <c r="G32" t="s">
        <v>4</v>
      </c>
      <c r="I32" t="s">
        <v>5</v>
      </c>
    </row>
    <row r="34" spans="1:9" x14ac:dyDescent="0.25">
      <c r="A34" t="s">
        <v>25</v>
      </c>
      <c r="E34">
        <v>16</v>
      </c>
      <c r="G34">
        <f>320+29+24+27+24+29+20+21+37+28+22+22+30+31+29+28+37</f>
        <v>758</v>
      </c>
      <c r="I34" s="2">
        <f>G34/G43</f>
        <v>0.41947980077476482</v>
      </c>
    </row>
    <row r="35" spans="1:9" x14ac:dyDescent="0.25">
      <c r="A35" t="s">
        <v>26</v>
      </c>
      <c r="E35">
        <v>4</v>
      </c>
      <c r="G35">
        <f>80+32+32+23+34</f>
        <v>201</v>
      </c>
      <c r="I35" s="2">
        <f>G35/G43</f>
        <v>0.11123408965135584</v>
      </c>
    </row>
    <row r="36" spans="1:9" x14ac:dyDescent="0.25">
      <c r="A36" t="s">
        <v>27</v>
      </c>
      <c r="E36">
        <v>7</v>
      </c>
      <c r="G36">
        <f>140+22+21+24+30+31+31+21</f>
        <v>320</v>
      </c>
      <c r="I36" s="2">
        <f>G36/G43</f>
        <v>0.17708909795240729</v>
      </c>
    </row>
    <row r="37" spans="1:9" x14ac:dyDescent="0.25">
      <c r="A37" t="s">
        <v>28</v>
      </c>
      <c r="E37">
        <v>2</v>
      </c>
      <c r="G37">
        <f>40+28+29</f>
        <v>97</v>
      </c>
      <c r="I37" s="2">
        <f>G37/G43</f>
        <v>5.3680132816823461E-2</v>
      </c>
    </row>
    <row r="38" spans="1:9" x14ac:dyDescent="0.25">
      <c r="A38" t="s">
        <v>29</v>
      </c>
      <c r="E38">
        <v>3</v>
      </c>
      <c r="G38">
        <f>60+31+31+28</f>
        <v>150</v>
      </c>
      <c r="I38" s="2">
        <f>G38/G43</f>
        <v>8.3010514665190924E-2</v>
      </c>
    </row>
    <row r="39" spans="1:9" x14ac:dyDescent="0.25">
      <c r="A39" t="s">
        <v>30</v>
      </c>
      <c r="E39">
        <v>3</v>
      </c>
      <c r="G39">
        <f>60+20+32+33</f>
        <v>145</v>
      </c>
      <c r="I39" s="2">
        <f>G39/G43</f>
        <v>8.0243497509684555E-2</v>
      </c>
    </row>
    <row r="40" spans="1:9" x14ac:dyDescent="0.25">
      <c r="A40" t="s">
        <v>31</v>
      </c>
      <c r="E40">
        <v>0</v>
      </c>
      <c r="G40">
        <v>0</v>
      </c>
      <c r="I40" s="2">
        <f>G40/G43</f>
        <v>0</v>
      </c>
    </row>
    <row r="41" spans="1:9" x14ac:dyDescent="0.25">
      <c r="A41" t="s">
        <v>32</v>
      </c>
      <c r="E41">
        <v>3</v>
      </c>
      <c r="G41">
        <f>60+24+22+30</f>
        <v>136</v>
      </c>
      <c r="I41" s="2">
        <f>G41/G43</f>
        <v>7.5262866629773106E-2</v>
      </c>
    </row>
    <row r="42" spans="1:9" x14ac:dyDescent="0.25">
      <c r="I42" s="2"/>
    </row>
    <row r="43" spans="1:9" x14ac:dyDescent="0.25">
      <c r="E43">
        <f>SUM(E34:E41)</f>
        <v>38</v>
      </c>
      <c r="G43">
        <f>SUM(G34:G41)</f>
        <v>1807</v>
      </c>
      <c r="I43" s="2">
        <f>SUM(I34:I41)</f>
        <v>1</v>
      </c>
    </row>
  </sheetData>
  <pageMargins left="0.7" right="0.7" top="0.75" bottom="0.75" header="0.3" footer="0.3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5"/>
  <sheetViews>
    <sheetView zoomScaleNormal="100" workbookViewId="0">
      <selection activeCell="A9" sqref="A9:A16"/>
    </sheetView>
  </sheetViews>
  <sheetFormatPr defaultRowHeight="15" x14ac:dyDescent="0.25"/>
  <sheetData>
    <row r="2" spans="1:5" x14ac:dyDescent="0.25">
      <c r="A2" s="1" t="str">
        <f>Group!D2</f>
        <v>NORTHERN RIVERS QUALIFIER 1 - 21ST JULY 2018</v>
      </c>
    </row>
    <row r="4" spans="1:5" x14ac:dyDescent="0.25">
      <c r="C4" s="1" t="s">
        <v>13</v>
      </c>
    </row>
    <row r="6" spans="1:5" x14ac:dyDescent="0.25">
      <c r="A6" s="1" t="s">
        <v>14</v>
      </c>
      <c r="E6" s="1" t="s">
        <v>15</v>
      </c>
    </row>
    <row r="9" spans="1:5" x14ac:dyDescent="0.25">
      <c r="A9" t="s">
        <v>18</v>
      </c>
      <c r="E9" t="str">
        <f>Group!A36</f>
        <v>Simon Clarke</v>
      </c>
    </row>
    <row r="10" spans="1:5" x14ac:dyDescent="0.25">
      <c r="A10" t="s">
        <v>19</v>
      </c>
      <c r="E10" t="str">
        <f>Group!A37</f>
        <v>Gary Hedges</v>
      </c>
    </row>
    <row r="11" spans="1:5" x14ac:dyDescent="0.25">
      <c r="A11" t="s">
        <v>20</v>
      </c>
      <c r="E11" t="str">
        <f>Group!A38</f>
        <v>Graham Kennerley</v>
      </c>
    </row>
    <row r="12" spans="1:5" x14ac:dyDescent="0.25">
      <c r="A12" t="s">
        <v>21</v>
      </c>
      <c r="E12" t="str">
        <f>Group!A39</f>
        <v>Paul Trafford</v>
      </c>
    </row>
    <row r="13" spans="1:5" x14ac:dyDescent="0.25">
      <c r="A13" t="s">
        <v>22</v>
      </c>
      <c r="E13" t="str">
        <f>Group!A40</f>
        <v>Kevin Moran</v>
      </c>
    </row>
    <row r="14" spans="1:5" x14ac:dyDescent="0.25">
      <c r="A14" t="s">
        <v>23</v>
      </c>
      <c r="E14" t="str">
        <f>Group!A41</f>
        <v>Anthony McKenna</v>
      </c>
    </row>
    <row r="15" spans="1:5" x14ac:dyDescent="0.25">
      <c r="A15" t="s">
        <v>24</v>
      </c>
      <c r="E15" t="str">
        <f>Group!A34</f>
        <v>Mike Dixon</v>
      </c>
    </row>
    <row r="16" spans="1:5" x14ac:dyDescent="0.25">
      <c r="A16">
        <f>Group!A19</f>
        <v>0</v>
      </c>
      <c r="E16" t="str">
        <f>Group!A35</f>
        <v>Simon Caddy</v>
      </c>
    </row>
    <row r="22" spans="1:5" x14ac:dyDescent="0.25">
      <c r="A22" s="1" t="str">
        <f>A2</f>
        <v>NORTHERN RIVERS QUALIFIER 1 - 21ST JULY 2018</v>
      </c>
    </row>
    <row r="24" spans="1:5" x14ac:dyDescent="0.25">
      <c r="C24" s="1" t="s">
        <v>16</v>
      </c>
    </row>
    <row r="26" spans="1:5" x14ac:dyDescent="0.25">
      <c r="A26" s="1" t="s">
        <v>14</v>
      </c>
      <c r="E26" s="1" t="s">
        <v>15</v>
      </c>
    </row>
    <row r="28" spans="1:5" x14ac:dyDescent="0.25">
      <c r="A28" t="s">
        <v>25</v>
      </c>
      <c r="E28" t="str">
        <f>Group!A12</f>
        <v>Keith McAdam</v>
      </c>
    </row>
    <row r="29" spans="1:5" x14ac:dyDescent="0.25">
      <c r="A29" t="s">
        <v>26</v>
      </c>
      <c r="E29" t="str">
        <f>Group!A13</f>
        <v>Carl Nixon</v>
      </c>
    </row>
    <row r="30" spans="1:5" x14ac:dyDescent="0.25">
      <c r="A30" t="s">
        <v>27</v>
      </c>
      <c r="E30" t="str">
        <f>Group!A14</f>
        <v>Chris Richardson</v>
      </c>
    </row>
    <row r="31" spans="1:5" x14ac:dyDescent="0.25">
      <c r="A31" t="s">
        <v>28</v>
      </c>
      <c r="E31" t="str">
        <f>Group!A15</f>
        <v>Chris Micillef</v>
      </c>
    </row>
    <row r="32" spans="1:5" x14ac:dyDescent="0.25">
      <c r="A32" t="s">
        <v>29</v>
      </c>
      <c r="E32" t="str">
        <f>Group!A16</f>
        <v>Ben Race</v>
      </c>
    </row>
    <row r="33" spans="1:5" x14ac:dyDescent="0.25">
      <c r="A33" t="s">
        <v>30</v>
      </c>
      <c r="E33" t="str">
        <f>Group!A17</f>
        <v>Paul Fairhurst</v>
      </c>
    </row>
    <row r="34" spans="1:5" x14ac:dyDescent="0.25">
      <c r="A34" t="s">
        <v>31</v>
      </c>
      <c r="E34" t="str">
        <f>Group!A18</f>
        <v>Andy Taylor</v>
      </c>
    </row>
    <row r="35" spans="1:5" x14ac:dyDescent="0.25">
      <c r="A35" t="s">
        <v>32</v>
      </c>
      <c r="E35">
        <f>Group!A19</f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Overall</vt:lpstr>
      <vt:lpstr>Group</vt:lpstr>
      <vt:lpstr>Pairings</vt:lpstr>
      <vt:lpstr>Pairings!Print_Area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miked</dc:creator>
  <cp:lastModifiedBy>Mike Dixon</cp:lastModifiedBy>
  <cp:lastPrinted>2015-03-07T18:32:01Z</cp:lastPrinted>
  <dcterms:created xsi:type="dcterms:W3CDTF">2015-01-30T22:06:57Z</dcterms:created>
  <dcterms:modified xsi:type="dcterms:W3CDTF">2018-07-21T17:32:34Z</dcterms:modified>
</cp:coreProperties>
</file>